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4915" windowHeight="11955" activeTab="0"/>
  </bookViews>
  <sheets>
    <sheet name="З-ИВТ-11" sheetId="1" r:id="rId1"/>
    <sheet name="Контрольный лист ИВТ-11" sheetId="2" r:id="rId2"/>
  </sheets>
  <definedNames>
    <definedName name="_xlfn.NETWORKDAYS.INTL" hidden="1">#NAME?</definedName>
    <definedName name="Макс.баллов">#REF!</definedName>
    <definedName name="_xlnm.Print_Area" localSheetId="0">'З-ИВТ-11'!$A$1:$R$19</definedName>
    <definedName name="_xlnm.Print_Area" localSheetId="1">'Контрольный лист ИВТ-11'!$A$1:$L$31</definedName>
  </definedNames>
  <calcPr fullCalcOnLoad="1"/>
</workbook>
</file>

<file path=xl/sharedStrings.xml><?xml version="1.0" encoding="utf-8"?>
<sst xmlns="http://schemas.openxmlformats.org/spreadsheetml/2006/main" count="90" uniqueCount="78">
  <si>
    <t>Средний балл</t>
  </si>
  <si>
    <t>СУММА</t>
  </si>
  <si>
    <t>ВСЕГО</t>
  </si>
  <si>
    <t>Корнилов Ю.В.</t>
  </si>
  <si>
    <t>№ п/п</t>
  </si>
  <si>
    <t>Фамилия и инициалы</t>
  </si>
  <si>
    <t>№ зачетной книжки</t>
  </si>
  <si>
    <t>Всего баллов</t>
  </si>
  <si>
    <t>Оценка прописью</t>
  </si>
  <si>
    <t>Буквенный эквивалент оценки</t>
  </si>
  <si>
    <t>срс</t>
  </si>
  <si>
    <t>учебный год</t>
  </si>
  <si>
    <t>Факультет</t>
  </si>
  <si>
    <t>ПИ</t>
  </si>
  <si>
    <t>Семестр</t>
  </si>
  <si>
    <t>Курс</t>
  </si>
  <si>
    <t>группа</t>
  </si>
  <si>
    <t>Дисциплина</t>
  </si>
  <si>
    <t>Фамилия, имя, отчество преподавателя</t>
  </si>
  <si>
    <t>Буквенный эквивалент</t>
  </si>
  <si>
    <t>Подпись преподавателя</t>
  </si>
  <si>
    <t>5 (отлично)</t>
  </si>
  <si>
    <t>Сумма баллов</t>
  </si>
  <si>
    <t>4 (хорошо)</t>
  </si>
  <si>
    <t>95-100</t>
  </si>
  <si>
    <t>3 (удовл.)</t>
  </si>
  <si>
    <t>85-94,9</t>
  </si>
  <si>
    <t>2 (неудовл.)</t>
  </si>
  <si>
    <t>75-84,9</t>
  </si>
  <si>
    <t xml:space="preserve">н/я </t>
  </si>
  <si>
    <t>65-74,9</t>
  </si>
  <si>
    <t>не атт.</t>
  </si>
  <si>
    <t>55-64,9</t>
  </si>
  <si>
    <t>зачет</t>
  </si>
  <si>
    <t>25-54,9</t>
  </si>
  <si>
    <t>незачет</t>
  </si>
  <si>
    <t>0-24,9</t>
  </si>
  <si>
    <t>Директор ПИ:</t>
  </si>
  <si>
    <t>/</t>
  </si>
  <si>
    <t>(подпись, дата)</t>
  </si>
  <si>
    <t>Макс. баллов =</t>
  </si>
  <si>
    <t>консп</t>
  </si>
  <si>
    <t>Сумма баллов за текущую работу (рубежный срез)</t>
  </si>
  <si>
    <t>2014-2015</t>
  </si>
  <si>
    <t>Ведомость текущей и промежуточной аттестации</t>
  </si>
  <si>
    <t>ФГАОУ ВПО "Северо-Восточный федеральный университет имени М.К.Аммосова"</t>
  </si>
  <si>
    <t>Баллы за экзамен (бонусные баллы)</t>
  </si>
  <si>
    <t>З-ИВТ-11</t>
  </si>
  <si>
    <t>Боескоров Прокопий Тимофеевич</t>
  </si>
  <si>
    <t>Данилов Иннокентий Федорович</t>
  </si>
  <si>
    <t>Ефремов Алексей Владимирович</t>
  </si>
  <si>
    <t>Николаева Валентина Леонидовна</t>
  </si>
  <si>
    <t>Осипов Сулус Александрович</t>
  </si>
  <si>
    <t>Осипова Арина Сергеевна</t>
  </si>
  <si>
    <t>Петров Юрий Анатольевич</t>
  </si>
  <si>
    <t>Попов Денис Андреевич</t>
  </si>
  <si>
    <t>Симонов Сергей Андреевич</t>
  </si>
  <si>
    <t>Томский Вячеслав Вячеславович</t>
  </si>
  <si>
    <t>photosop</t>
  </si>
  <si>
    <t>corel</t>
  </si>
  <si>
    <t>экзамен</t>
  </si>
  <si>
    <t>З-Б-ИВТ-11</t>
  </si>
  <si>
    <t>Компьютерная графика</t>
  </si>
  <si>
    <t>A</t>
  </si>
  <si>
    <t>B</t>
  </si>
  <si>
    <t>C</t>
  </si>
  <si>
    <t>D</t>
  </si>
  <si>
    <t>E</t>
  </si>
  <si>
    <t>FX</t>
  </si>
  <si>
    <t>Превосходно</t>
  </si>
  <si>
    <t>Отлично</t>
  </si>
  <si>
    <t>Очень хорошо</t>
  </si>
  <si>
    <t>Хорошо</t>
  </si>
  <si>
    <t>Удовлетворительно</t>
  </si>
  <si>
    <t>Неудовлетворительно с пересдачей</t>
  </si>
  <si>
    <t>Неудовлетворительно</t>
  </si>
  <si>
    <t>н</t>
  </si>
  <si>
    <t>БОНУСЫ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</si>
</sst>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00"/>
    <numFmt numFmtId="170" formatCode="0.00000000000"/>
    <numFmt numFmtId="171" formatCode="0.00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b/>
      <sz val="8"/>
      <color indexed="8"/>
      <name val="Times New Roman"/>
      <family val="1"/>
    </font>
    <font>
      <b/>
      <i/>
      <sz val="12"/>
      <color indexed="8"/>
      <name val="Calibri"/>
      <family val="2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Times New Roman"/>
      <family val="1"/>
    </font>
    <font>
      <b/>
      <i/>
      <sz val="12"/>
      <color theme="1"/>
      <name val="Calibri"/>
      <family val="2"/>
    </font>
    <font>
      <i/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2" fontId="46" fillId="0" borderId="0" xfId="0" applyNumberFormat="1" applyFont="1" applyFill="1" applyAlignment="1">
      <alignment horizont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13" borderId="10" xfId="0" applyFont="1" applyFill="1" applyBorder="1" applyAlignment="1">
      <alignment horizontal="center" vertical="center" wrapText="1"/>
    </xf>
    <xf numFmtId="0" fontId="48" fillId="0" borderId="0" xfId="0" applyFont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48" fillId="0" borderId="11" xfId="0" applyFont="1" applyBorder="1" applyAlignment="1" applyProtection="1">
      <alignment/>
      <protection hidden="1"/>
    </xf>
    <xf numFmtId="0" fontId="48" fillId="0" borderId="11" xfId="0" applyFont="1" applyBorder="1" applyAlignment="1" applyProtection="1">
      <alignment horizontal="center"/>
      <protection hidden="1"/>
    </xf>
    <xf numFmtId="0" fontId="48" fillId="0" borderId="0" xfId="0" applyFont="1" applyAlignment="1" applyProtection="1">
      <alignment horizontal="left"/>
      <protection hidden="1"/>
    </xf>
    <xf numFmtId="0" fontId="48" fillId="0" borderId="12" xfId="0" applyFont="1" applyBorder="1" applyAlignment="1" applyProtection="1">
      <alignment horizont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48" fillId="0" borderId="10" xfId="0" applyFont="1" applyBorder="1" applyAlignment="1" applyProtection="1">
      <alignment horizontal="center"/>
      <protection hidden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23" fillId="13" borderId="10" xfId="0" applyFont="1" applyFill="1" applyBorder="1" applyAlignment="1">
      <alignment horizontal="center" vertical="center"/>
    </xf>
    <xf numFmtId="0" fontId="24" fillId="1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 quotePrefix="1">
      <alignment horizontal="left" vertical="center"/>
    </xf>
    <xf numFmtId="0" fontId="46" fillId="0" borderId="0" xfId="0" applyFont="1" applyFill="1" applyAlignment="1">
      <alignment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9" fillId="1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 applyProtection="1">
      <alignment horizontal="center"/>
      <protection hidden="1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5" xfId="0" applyFont="1" applyBorder="1" applyAlignment="1" applyProtection="1">
      <alignment horizontal="center" vertical="center" wrapText="1"/>
      <protection hidden="1"/>
    </xf>
    <xf numFmtId="0" fontId="48" fillId="0" borderId="16" xfId="0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left"/>
      <protection hidden="1"/>
    </xf>
    <xf numFmtId="0" fontId="48" fillId="0" borderId="15" xfId="0" applyFont="1" applyBorder="1" applyAlignment="1" applyProtection="1">
      <alignment horizontal="center" vertical="distributed" wrapText="1"/>
      <protection hidden="1"/>
    </xf>
    <xf numFmtId="0" fontId="48" fillId="0" borderId="16" xfId="0" applyFont="1" applyBorder="1" applyAlignment="1" applyProtection="1">
      <alignment horizontal="center" vertical="distributed" wrapText="1"/>
      <protection hidden="1"/>
    </xf>
    <xf numFmtId="0" fontId="51" fillId="0" borderId="0" xfId="0" applyFont="1" applyAlignment="1" applyProtection="1">
      <alignment horizontal="center"/>
      <protection hidden="1"/>
    </xf>
    <xf numFmtId="0" fontId="48" fillId="0" borderId="10" xfId="0" applyFont="1" applyBorder="1" applyAlignment="1" applyProtection="1">
      <alignment horizontal="center" vertical="distributed"/>
      <protection hidden="1"/>
    </xf>
    <xf numFmtId="0" fontId="48" fillId="0" borderId="17" xfId="0" applyFont="1" applyBorder="1" applyAlignment="1" applyProtection="1">
      <alignment horizontal="center" vertical="distributed"/>
      <protection hidden="1"/>
    </xf>
    <xf numFmtId="0" fontId="48" fillId="0" borderId="14" xfId="0" applyFont="1" applyBorder="1" applyAlignment="1" applyProtection="1">
      <alignment horizontal="center" vertical="distributed"/>
      <protection hidden="1"/>
    </xf>
    <xf numFmtId="0" fontId="48" fillId="0" borderId="18" xfId="0" applyFont="1" applyBorder="1" applyAlignment="1" applyProtection="1">
      <alignment horizontal="center" vertical="distributed"/>
      <protection hidden="1"/>
    </xf>
    <xf numFmtId="0" fontId="48" fillId="0" borderId="19" xfId="0" applyFont="1" applyBorder="1" applyAlignment="1" applyProtection="1">
      <alignment horizontal="center" vertical="distributed"/>
      <protection hidden="1"/>
    </xf>
    <xf numFmtId="0" fontId="48" fillId="0" borderId="11" xfId="0" applyFont="1" applyBorder="1" applyAlignment="1" applyProtection="1">
      <alignment horizontal="center" vertical="distributed"/>
      <protection hidden="1"/>
    </xf>
    <xf numFmtId="0" fontId="48" fillId="0" borderId="20" xfId="0" applyFont="1" applyBorder="1" applyAlignment="1" applyProtection="1">
      <alignment horizontal="center" vertical="distributed"/>
      <protection hidden="1"/>
    </xf>
    <xf numFmtId="0" fontId="48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SheetLayoutView="100" zoomScalePageLayoutView="0" workbookViewId="0" topLeftCell="A1">
      <selection activeCell="J28" sqref="J28"/>
    </sheetView>
  </sheetViews>
  <sheetFormatPr defaultColWidth="5.140625" defaultRowHeight="15"/>
  <cols>
    <col min="1" max="1" width="3.28125" style="1" bestFit="1" customWidth="1"/>
    <col min="2" max="2" width="35.8515625" style="1" bestFit="1" customWidth="1"/>
    <col min="3" max="6" width="4.8515625" style="1" customWidth="1"/>
    <col min="7" max="13" width="5.57421875" style="1" customWidth="1"/>
    <col min="14" max="14" width="5.28125" style="9" bestFit="1" customWidth="1"/>
    <col min="15" max="15" width="11.28125" style="1" customWidth="1"/>
    <col min="16" max="16" width="9.421875" style="1" bestFit="1" customWidth="1"/>
    <col min="17" max="17" width="7.28125" style="1" bestFit="1" customWidth="1"/>
    <col min="18" max="18" width="13.140625" style="1" customWidth="1"/>
    <col min="19" max="16384" width="5.140625" style="1" customWidth="1"/>
  </cols>
  <sheetData>
    <row r="1" spans="2:18" ht="15.75" customHeight="1">
      <c r="B1" s="48" t="s">
        <v>47</v>
      </c>
      <c r="C1" s="48" t="s">
        <v>10</v>
      </c>
      <c r="D1" s="48"/>
      <c r="E1" s="48"/>
      <c r="F1" s="42" t="s">
        <v>41</v>
      </c>
      <c r="G1" s="48" t="s">
        <v>58</v>
      </c>
      <c r="H1" s="48"/>
      <c r="I1" s="48"/>
      <c r="J1" s="48"/>
      <c r="K1" s="50" t="s">
        <v>59</v>
      </c>
      <c r="L1" s="50"/>
      <c r="M1" s="50"/>
      <c r="N1" s="8"/>
      <c r="O1" s="5"/>
      <c r="P1" s="5"/>
      <c r="Q1" s="5"/>
      <c r="R1" s="5"/>
    </row>
    <row r="2" spans="2:18" ht="15.75">
      <c r="B2" s="49"/>
      <c r="C2" s="14">
        <v>1</v>
      </c>
      <c r="D2" s="14">
        <v>2</v>
      </c>
      <c r="E2" s="14">
        <v>3</v>
      </c>
      <c r="F2" s="14">
        <v>1</v>
      </c>
      <c r="G2" s="14">
        <v>1</v>
      </c>
      <c r="H2" s="14">
        <v>2</v>
      </c>
      <c r="I2" s="14">
        <v>3</v>
      </c>
      <c r="J2" s="14">
        <v>4</v>
      </c>
      <c r="K2" s="44">
        <v>2</v>
      </c>
      <c r="L2" s="44">
        <v>3</v>
      </c>
      <c r="M2" s="44">
        <v>4</v>
      </c>
      <c r="N2" s="8"/>
      <c r="O2" s="6" t="s">
        <v>1</v>
      </c>
      <c r="P2" s="7" t="s">
        <v>77</v>
      </c>
      <c r="Q2" s="6" t="s">
        <v>2</v>
      </c>
      <c r="R2" s="45" t="s">
        <v>60</v>
      </c>
    </row>
    <row r="3" spans="1:18" ht="15.75">
      <c r="A3" s="5">
        <v>1</v>
      </c>
      <c r="B3" s="35" t="s">
        <v>48</v>
      </c>
      <c r="C3" s="32">
        <v>10</v>
      </c>
      <c r="D3" s="32">
        <v>7</v>
      </c>
      <c r="E3" s="32">
        <v>10</v>
      </c>
      <c r="F3" s="32">
        <v>5</v>
      </c>
      <c r="G3" s="33">
        <v>5</v>
      </c>
      <c r="H3" s="33">
        <v>5</v>
      </c>
      <c r="I3" s="33">
        <v>5</v>
      </c>
      <c r="J3" s="33">
        <v>5</v>
      </c>
      <c r="K3" s="33">
        <v>4</v>
      </c>
      <c r="L3" s="33">
        <v>3</v>
      </c>
      <c r="M3" s="33">
        <v>0</v>
      </c>
      <c r="N3" s="34"/>
      <c r="O3" s="6">
        <f aca="true" t="shared" si="0" ref="O3:O12">SUM(C3:M3)</f>
        <v>59</v>
      </c>
      <c r="P3" s="6">
        <f aca="true" t="shared" si="1" ref="P3:P10">IF(O3&gt;=65,20,IF(O3&gt;=55,15,IF(O3&gt;=45,0,0)))</f>
        <v>15</v>
      </c>
      <c r="Q3" s="6">
        <f aca="true" t="shared" si="2" ref="Q3:Q12">SUM(O3,P3)</f>
        <v>74</v>
      </c>
      <c r="R3" s="6" t="str">
        <f>IF(Q3&gt;=95,"превосходно",IF(Q3&gt;=85,"отлично",IF(Q3&gt;=75,"хорошо",IF(Q3&gt;=65,"хорошо",IF(T11&gt;=55,"удовл.","сдача")))))</f>
        <v>хорошо</v>
      </c>
    </row>
    <row r="4" spans="1:18" ht="15.75">
      <c r="A4" s="5">
        <v>2</v>
      </c>
      <c r="B4" s="35" t="s">
        <v>49</v>
      </c>
      <c r="C4" s="32">
        <v>10</v>
      </c>
      <c r="D4" s="32">
        <v>9</v>
      </c>
      <c r="E4" s="32">
        <v>10</v>
      </c>
      <c r="F4" s="32">
        <v>5</v>
      </c>
      <c r="G4" s="33">
        <v>5</v>
      </c>
      <c r="H4" s="33">
        <v>5</v>
      </c>
      <c r="I4" s="33">
        <v>5</v>
      </c>
      <c r="J4" s="33">
        <v>5</v>
      </c>
      <c r="K4" s="33">
        <v>5</v>
      </c>
      <c r="L4" s="33">
        <v>4</v>
      </c>
      <c r="M4" s="33">
        <v>5</v>
      </c>
      <c r="N4" s="34"/>
      <c r="O4" s="6">
        <f t="shared" si="0"/>
        <v>68</v>
      </c>
      <c r="P4" s="6">
        <f t="shared" si="1"/>
        <v>20</v>
      </c>
      <c r="Q4" s="6">
        <f t="shared" si="2"/>
        <v>88</v>
      </c>
      <c r="R4" s="6" t="str">
        <f aca="true" t="shared" si="3" ref="R4:R11">IF(Q4&gt;=95,"превосходно",IF(Q4&gt;=85,"отлично",IF(Q4&gt;=75,"хорошо",IF(Q4&gt;=65,"хорошо",IF(T12&gt;=55,"удовл.","сдача")))))</f>
        <v>отлично</v>
      </c>
    </row>
    <row r="5" spans="1:18" ht="15.75">
      <c r="A5" s="5">
        <v>3</v>
      </c>
      <c r="B5" s="35" t="s">
        <v>50</v>
      </c>
      <c r="C5" s="32">
        <v>10</v>
      </c>
      <c r="D5" s="32">
        <v>7</v>
      </c>
      <c r="E5" s="32">
        <v>7</v>
      </c>
      <c r="F5" s="32">
        <v>5</v>
      </c>
      <c r="G5" s="33">
        <v>5</v>
      </c>
      <c r="H5" s="33">
        <v>5</v>
      </c>
      <c r="I5" s="33">
        <v>4</v>
      </c>
      <c r="J5" s="33">
        <v>4</v>
      </c>
      <c r="K5" s="33">
        <v>5</v>
      </c>
      <c r="L5" s="33">
        <v>5</v>
      </c>
      <c r="M5" s="33">
        <v>5</v>
      </c>
      <c r="N5" s="34"/>
      <c r="O5" s="6">
        <f t="shared" si="0"/>
        <v>62</v>
      </c>
      <c r="P5" s="6">
        <f t="shared" si="1"/>
        <v>15</v>
      </c>
      <c r="Q5" s="6">
        <f t="shared" si="2"/>
        <v>77</v>
      </c>
      <c r="R5" s="6" t="str">
        <f t="shared" si="3"/>
        <v>хорошо</v>
      </c>
    </row>
    <row r="6" spans="1:18" ht="15.75">
      <c r="A6" s="5">
        <v>4</v>
      </c>
      <c r="B6" s="35" t="s">
        <v>51</v>
      </c>
      <c r="C6" s="32">
        <v>7</v>
      </c>
      <c r="D6" s="32">
        <v>7</v>
      </c>
      <c r="E6" s="32">
        <v>6</v>
      </c>
      <c r="F6" s="32">
        <v>5</v>
      </c>
      <c r="G6" s="33"/>
      <c r="H6" s="33"/>
      <c r="I6" s="33"/>
      <c r="J6" s="33"/>
      <c r="K6" s="33"/>
      <c r="L6" s="33"/>
      <c r="M6" s="33"/>
      <c r="N6" s="34"/>
      <c r="O6" s="6">
        <f t="shared" si="0"/>
        <v>25</v>
      </c>
      <c r="P6" s="6">
        <f t="shared" si="1"/>
        <v>0</v>
      </c>
      <c r="Q6" s="6">
        <f t="shared" si="2"/>
        <v>25</v>
      </c>
      <c r="R6" s="6" t="str">
        <f>IF(Q6&gt;=95,"превосходно",IF(Q6&gt;=85,"отлично",IF(Q6&gt;=75,"хорошо",IF(Q6&gt;=65,"хорошо",IF(T14&gt;=55,"удовл.","неявка")))))</f>
        <v>неявка</v>
      </c>
    </row>
    <row r="7" spans="1:18" ht="15.75">
      <c r="A7" s="5">
        <v>5</v>
      </c>
      <c r="B7" s="35" t="s">
        <v>52</v>
      </c>
      <c r="C7" s="32">
        <v>8</v>
      </c>
      <c r="D7" s="32">
        <v>7</v>
      </c>
      <c r="E7" s="32">
        <v>7</v>
      </c>
      <c r="F7" s="32">
        <v>4</v>
      </c>
      <c r="G7" s="33">
        <v>5</v>
      </c>
      <c r="H7" s="33">
        <v>5</v>
      </c>
      <c r="I7" s="33">
        <v>4</v>
      </c>
      <c r="J7" s="33">
        <v>3</v>
      </c>
      <c r="K7" s="33">
        <v>5</v>
      </c>
      <c r="L7" s="33">
        <v>3</v>
      </c>
      <c r="M7" s="33">
        <v>4</v>
      </c>
      <c r="N7" s="34"/>
      <c r="O7" s="6">
        <f t="shared" si="0"/>
        <v>55</v>
      </c>
      <c r="P7" s="6">
        <f t="shared" si="1"/>
        <v>15</v>
      </c>
      <c r="Q7" s="6">
        <f t="shared" si="2"/>
        <v>70</v>
      </c>
      <c r="R7" s="6" t="str">
        <f t="shared" si="3"/>
        <v>хорошо</v>
      </c>
    </row>
    <row r="8" spans="1:18" ht="15.75">
      <c r="A8" s="5">
        <v>6</v>
      </c>
      <c r="B8" s="35" t="s">
        <v>53</v>
      </c>
      <c r="C8" s="32">
        <v>8</v>
      </c>
      <c r="D8" s="32">
        <v>8</v>
      </c>
      <c r="E8" s="32">
        <v>8</v>
      </c>
      <c r="F8" s="32">
        <v>5</v>
      </c>
      <c r="G8" s="33">
        <v>5</v>
      </c>
      <c r="H8" s="33">
        <v>5</v>
      </c>
      <c r="I8" s="33">
        <v>5</v>
      </c>
      <c r="J8" s="33">
        <v>3</v>
      </c>
      <c r="K8" s="33">
        <v>5</v>
      </c>
      <c r="L8" s="33">
        <v>3</v>
      </c>
      <c r="M8" s="33"/>
      <c r="N8" s="34"/>
      <c r="O8" s="6">
        <f t="shared" si="0"/>
        <v>55</v>
      </c>
      <c r="P8" s="6">
        <f t="shared" si="1"/>
        <v>15</v>
      </c>
      <c r="Q8" s="6">
        <f t="shared" si="2"/>
        <v>70</v>
      </c>
      <c r="R8" s="6" t="str">
        <f t="shared" si="3"/>
        <v>хорошо</v>
      </c>
    </row>
    <row r="9" spans="1:18" ht="15.75">
      <c r="A9" s="5">
        <v>7</v>
      </c>
      <c r="B9" s="35" t="s">
        <v>54</v>
      </c>
      <c r="C9" s="32">
        <v>9</v>
      </c>
      <c r="D9" s="32">
        <v>8</v>
      </c>
      <c r="E9" s="32">
        <v>7</v>
      </c>
      <c r="F9" s="32">
        <v>5</v>
      </c>
      <c r="G9" s="33">
        <v>5</v>
      </c>
      <c r="H9" s="33">
        <v>5</v>
      </c>
      <c r="I9" s="33">
        <v>5</v>
      </c>
      <c r="J9" s="33">
        <v>5</v>
      </c>
      <c r="K9" s="33">
        <v>5</v>
      </c>
      <c r="L9" s="33">
        <v>5</v>
      </c>
      <c r="M9" s="33">
        <v>0</v>
      </c>
      <c r="N9" s="34"/>
      <c r="O9" s="6">
        <f t="shared" si="0"/>
        <v>59</v>
      </c>
      <c r="P9" s="6">
        <f t="shared" si="1"/>
        <v>15</v>
      </c>
      <c r="Q9" s="6">
        <f t="shared" si="2"/>
        <v>74</v>
      </c>
      <c r="R9" s="6" t="str">
        <f t="shared" si="3"/>
        <v>хорошо</v>
      </c>
    </row>
    <row r="10" spans="1:18" ht="15.75">
      <c r="A10" s="5">
        <v>8</v>
      </c>
      <c r="B10" s="36" t="s">
        <v>55</v>
      </c>
      <c r="C10" s="32"/>
      <c r="D10" s="32"/>
      <c r="E10" s="32"/>
      <c r="F10" s="32"/>
      <c r="G10" s="33"/>
      <c r="H10" s="33"/>
      <c r="I10" s="33"/>
      <c r="J10" s="33"/>
      <c r="K10" s="33"/>
      <c r="L10" s="33"/>
      <c r="M10" s="33"/>
      <c r="N10" s="34"/>
      <c r="O10" s="6">
        <f t="shared" si="0"/>
        <v>0</v>
      </c>
      <c r="P10" s="6">
        <f t="shared" si="1"/>
        <v>0</v>
      </c>
      <c r="Q10" s="6">
        <f t="shared" si="2"/>
        <v>0</v>
      </c>
      <c r="R10" s="6" t="str">
        <f>IF(Q10&gt;=95,"превосходно",IF(Q10&gt;=85,"отлично",IF(Q10&gt;=75,"хорошо",IF(Q10&gt;=65,"хорошо",IF(T18&gt;=55,"удовл.","неявка")))))</f>
        <v>неявка</v>
      </c>
    </row>
    <row r="11" spans="1:18" ht="15.75">
      <c r="A11" s="5">
        <v>9</v>
      </c>
      <c r="B11" s="35" t="s">
        <v>56</v>
      </c>
      <c r="C11" s="32">
        <v>10</v>
      </c>
      <c r="D11" s="32">
        <v>10</v>
      </c>
      <c r="E11" s="32">
        <v>10</v>
      </c>
      <c r="F11" s="32">
        <v>5</v>
      </c>
      <c r="G11" s="33">
        <v>5</v>
      </c>
      <c r="H11" s="33">
        <v>5</v>
      </c>
      <c r="I11" s="33">
        <v>5</v>
      </c>
      <c r="J11" s="33">
        <v>4</v>
      </c>
      <c r="K11" s="33">
        <v>4</v>
      </c>
      <c r="L11" s="33">
        <v>4</v>
      </c>
      <c r="M11" s="33">
        <v>5</v>
      </c>
      <c r="N11" s="34"/>
      <c r="O11" s="6">
        <f t="shared" si="0"/>
        <v>67</v>
      </c>
      <c r="P11" s="6">
        <f>IF(O11&gt;=65,20,IF(O11&gt;=55,15,IF(O11&gt;=45,0,0)))</f>
        <v>20</v>
      </c>
      <c r="Q11" s="6">
        <f t="shared" si="2"/>
        <v>87</v>
      </c>
      <c r="R11" s="6" t="str">
        <f t="shared" si="3"/>
        <v>отлично</v>
      </c>
    </row>
    <row r="12" spans="1:18" ht="15.75">
      <c r="A12" s="5">
        <v>10</v>
      </c>
      <c r="B12" s="36" t="s">
        <v>57</v>
      </c>
      <c r="C12" s="32" t="s">
        <v>76</v>
      </c>
      <c r="D12" s="32" t="s">
        <v>76</v>
      </c>
      <c r="E12" s="32" t="s">
        <v>76</v>
      </c>
      <c r="F12" s="32" t="s">
        <v>76</v>
      </c>
      <c r="G12" s="33" t="s">
        <v>76</v>
      </c>
      <c r="H12" s="33" t="s">
        <v>76</v>
      </c>
      <c r="I12" s="33" t="s">
        <v>76</v>
      </c>
      <c r="J12" s="33" t="s">
        <v>76</v>
      </c>
      <c r="K12" s="33" t="s">
        <v>76</v>
      </c>
      <c r="L12" s="33" t="s">
        <v>76</v>
      </c>
      <c r="M12" s="33" t="s">
        <v>76</v>
      </c>
      <c r="N12" s="34"/>
      <c r="O12" s="6">
        <f t="shared" si="0"/>
        <v>0</v>
      </c>
      <c r="P12" s="6">
        <f>IF(O12&gt;=65,20,IF(O12&gt;=55,15,IF(O12&gt;=45,0,0)))</f>
        <v>0</v>
      </c>
      <c r="Q12" s="6">
        <f t="shared" si="2"/>
        <v>0</v>
      </c>
      <c r="R12" s="6" t="str">
        <f>IF(Q12&gt;=95,"превосходно",IF(Q12&gt;=85,"отлично",IF(Q12&gt;=75,"хорошо",IF(Q12&gt;=65,"хорошо",IF(T20&gt;=55,"удовл.","неявка")))))</f>
        <v>неявка</v>
      </c>
    </row>
    <row r="13" spans="2:13" ht="15.75">
      <c r="B13" s="3"/>
      <c r="C13" s="3"/>
      <c r="D13" s="3"/>
      <c r="E13" s="3"/>
      <c r="F13" s="3"/>
      <c r="G13" s="4"/>
      <c r="H13" s="4"/>
      <c r="I13" s="4"/>
      <c r="J13" s="4"/>
      <c r="K13" s="4"/>
      <c r="L13" s="4"/>
      <c r="M13" s="4"/>
    </row>
    <row r="14" spans="2:14" ht="15.75">
      <c r="B14" s="2" t="s">
        <v>40</v>
      </c>
      <c r="C14" s="12">
        <v>10</v>
      </c>
      <c r="D14" s="12">
        <v>10</v>
      </c>
      <c r="E14" s="12">
        <v>10</v>
      </c>
      <c r="F14" s="12">
        <v>5</v>
      </c>
      <c r="G14" s="13">
        <v>5</v>
      </c>
      <c r="H14" s="13">
        <v>5</v>
      </c>
      <c r="I14" s="13">
        <v>5</v>
      </c>
      <c r="J14" s="13">
        <v>5</v>
      </c>
      <c r="K14" s="13">
        <v>5</v>
      </c>
      <c r="L14" s="13">
        <v>5</v>
      </c>
      <c r="M14" s="13">
        <v>5</v>
      </c>
      <c r="N14" s="9">
        <f>SUM(C14:M14)</f>
        <v>70</v>
      </c>
    </row>
    <row r="15" spans="2:14" ht="15.75">
      <c r="B15" s="3"/>
      <c r="C15" s="3"/>
      <c r="D15" s="3"/>
      <c r="E15" s="3"/>
      <c r="F15" s="3"/>
      <c r="I15" s="38"/>
      <c r="J15" s="38"/>
      <c r="K15" s="38"/>
      <c r="L15" s="38"/>
      <c r="M15" s="38"/>
      <c r="N15" s="37"/>
    </row>
    <row r="16" spans="2:14" ht="15.75">
      <c r="B16" s="2"/>
      <c r="C16" s="2"/>
      <c r="D16" s="2"/>
      <c r="E16" s="2"/>
      <c r="F16" s="2"/>
      <c r="I16" s="39"/>
      <c r="M16" s="39"/>
      <c r="N16" s="37"/>
    </row>
    <row r="17" spans="3:14" ht="15.75">
      <c r="C17" s="2"/>
      <c r="D17" s="2"/>
      <c r="E17" s="2"/>
      <c r="F17" s="2"/>
      <c r="G17" s="39"/>
      <c r="H17" s="39"/>
      <c r="J17" s="39"/>
      <c r="K17" s="39"/>
      <c r="L17" s="39"/>
      <c r="M17" s="39"/>
      <c r="N17" s="10"/>
    </row>
    <row r="18" spans="7:14" ht="15.75">
      <c r="G18" s="39"/>
      <c r="H18" s="39"/>
      <c r="I18" s="39"/>
      <c r="J18" s="39"/>
      <c r="K18" s="39"/>
      <c r="L18" s="39"/>
      <c r="M18" s="39"/>
      <c r="N18" s="10"/>
    </row>
    <row r="19" spans="2:14" ht="15.75">
      <c r="B19" s="1" t="s">
        <v>0</v>
      </c>
      <c r="G19" s="39"/>
      <c r="H19" s="39"/>
      <c r="I19" s="39"/>
      <c r="J19" s="39"/>
      <c r="K19" s="39"/>
      <c r="L19" s="39"/>
      <c r="N19" s="11"/>
    </row>
  </sheetData>
  <sheetProtection/>
  <mergeCells count="4">
    <mergeCell ref="B1:B2"/>
    <mergeCell ref="C1:E1"/>
    <mergeCell ref="G1:J1"/>
    <mergeCell ref="K1:M1"/>
  </mergeCells>
  <printOptions/>
  <pageMargins left="0.7" right="0.7" top="0.75" bottom="0.75" header="0.3" footer="0.3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K11" sqref="K11"/>
    </sheetView>
  </sheetViews>
  <sheetFormatPr defaultColWidth="9.140625" defaultRowHeight="15"/>
  <cols>
    <col min="1" max="1" width="3.57421875" style="0" customWidth="1"/>
    <col min="2" max="2" width="9.140625" style="0" customWidth="1"/>
    <col min="6" max="6" width="10.140625" style="0" customWidth="1"/>
    <col min="7" max="7" width="10.7109375" style="0" customWidth="1"/>
    <col min="10" max="10" width="10.421875" style="0" customWidth="1"/>
    <col min="11" max="11" width="10.140625" style="0" customWidth="1"/>
    <col min="12" max="12" width="11.00390625" style="0" customWidth="1"/>
  </cols>
  <sheetData>
    <row r="1" spans="2:12" ht="15">
      <c r="B1" s="57" t="s">
        <v>45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15">
      <c r="B2" s="57" t="s">
        <v>44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15">
      <c r="B3" s="15"/>
      <c r="C3" s="15"/>
      <c r="D3" s="15"/>
      <c r="E3" s="15"/>
      <c r="F3" s="15"/>
      <c r="G3" s="18" t="s">
        <v>43</v>
      </c>
      <c r="H3" s="54" t="s">
        <v>11</v>
      </c>
      <c r="I3" s="54"/>
      <c r="J3" s="15"/>
      <c r="K3" s="15"/>
      <c r="L3" s="15"/>
    </row>
    <row r="4" spans="2:12" ht="15">
      <c r="B4" s="15" t="s">
        <v>12</v>
      </c>
      <c r="C4" s="18" t="s">
        <v>13</v>
      </c>
      <c r="E4" s="16"/>
      <c r="F4" s="16"/>
      <c r="G4" s="16"/>
      <c r="H4" s="16"/>
      <c r="I4" s="16"/>
      <c r="J4" s="16"/>
      <c r="K4" s="16"/>
      <c r="L4" s="16"/>
    </row>
    <row r="5" spans="2:12" ht="15">
      <c r="B5" s="15" t="s">
        <v>14</v>
      </c>
      <c r="C5" s="18">
        <v>7</v>
      </c>
      <c r="E5" s="15"/>
      <c r="F5" s="15"/>
      <c r="G5" s="15"/>
      <c r="H5" s="15"/>
      <c r="I5" s="15"/>
      <c r="J5" s="15"/>
      <c r="K5" s="15"/>
      <c r="L5" s="15"/>
    </row>
    <row r="6" spans="2:12" ht="15">
      <c r="B6" s="19" t="s">
        <v>15</v>
      </c>
      <c r="C6" s="20">
        <v>4</v>
      </c>
      <c r="D6" s="21" t="s">
        <v>16</v>
      </c>
      <c r="E6" s="18" t="s">
        <v>61</v>
      </c>
      <c r="F6" s="15"/>
      <c r="G6" s="15"/>
      <c r="H6" s="15"/>
      <c r="I6" s="15"/>
      <c r="J6" s="15"/>
      <c r="K6" s="15"/>
      <c r="L6" s="15"/>
    </row>
    <row r="7" spans="2:12" ht="15">
      <c r="B7" s="15" t="s">
        <v>17</v>
      </c>
      <c r="C7" s="17" t="s">
        <v>62</v>
      </c>
      <c r="D7" s="22"/>
      <c r="E7" s="17"/>
      <c r="F7" s="16"/>
      <c r="G7" s="16"/>
      <c r="H7" s="16"/>
      <c r="I7" s="16"/>
      <c r="J7" s="16"/>
      <c r="K7" s="16"/>
      <c r="L7" s="16"/>
    </row>
    <row r="8" spans="2:12" ht="15">
      <c r="B8" s="15" t="s">
        <v>18</v>
      </c>
      <c r="C8" s="15"/>
      <c r="D8" s="15"/>
      <c r="E8" s="17" t="s">
        <v>3</v>
      </c>
      <c r="G8" s="17"/>
      <c r="H8" s="17"/>
      <c r="I8" s="17"/>
      <c r="J8" s="17"/>
      <c r="K8" s="17"/>
      <c r="L8" s="17"/>
    </row>
    <row r="9" spans="1:12" ht="21.75" customHeight="1">
      <c r="A9" s="58" t="s">
        <v>4</v>
      </c>
      <c r="B9" s="59" t="s">
        <v>5</v>
      </c>
      <c r="C9" s="60"/>
      <c r="D9" s="60"/>
      <c r="E9" s="61"/>
      <c r="F9" s="52" t="s">
        <v>6</v>
      </c>
      <c r="G9" s="55" t="s">
        <v>42</v>
      </c>
      <c r="H9" s="52" t="s">
        <v>46</v>
      </c>
      <c r="I9" s="52" t="s">
        <v>7</v>
      </c>
      <c r="J9" s="52" t="s">
        <v>8</v>
      </c>
      <c r="K9" s="52" t="s">
        <v>19</v>
      </c>
      <c r="L9" s="52" t="s">
        <v>20</v>
      </c>
    </row>
    <row r="10" spans="1:12" ht="24.75" customHeight="1">
      <c r="A10" s="58"/>
      <c r="B10" s="62"/>
      <c r="C10" s="63"/>
      <c r="D10" s="63"/>
      <c r="E10" s="64"/>
      <c r="F10" s="53"/>
      <c r="G10" s="56"/>
      <c r="H10" s="53"/>
      <c r="I10" s="53"/>
      <c r="J10" s="53"/>
      <c r="K10" s="53"/>
      <c r="L10" s="53"/>
    </row>
    <row r="11" spans="1:12" ht="15">
      <c r="A11" s="23">
        <v>1</v>
      </c>
      <c r="B11" s="51" t="str">
        <f>'З-ИВТ-11'!B3</f>
        <v>Боескоров Прокопий Тимофеевич</v>
      </c>
      <c r="C11" s="51"/>
      <c r="D11" s="51"/>
      <c r="E11" s="51"/>
      <c r="F11" s="24"/>
      <c r="G11" s="26">
        <f>'З-ИВТ-11'!O3</f>
        <v>59</v>
      </c>
      <c r="H11" s="23">
        <f>'З-ИВТ-11'!P3</f>
        <v>15</v>
      </c>
      <c r="I11" s="25">
        <f>'З-ИВТ-11'!Q3</f>
        <v>74</v>
      </c>
      <c r="J11" s="46" t="str">
        <f>'З-ИВТ-11'!R3</f>
        <v>хорошо</v>
      </c>
      <c r="K11" s="47" t="str">
        <f>IF(J11="удовл.","E",IF(J11="хорошо","D",IF(J11="очень хорошо","С",IF(J11="отлично","B",IF(J11="сдача"," "," ")))))</f>
        <v>D</v>
      </c>
      <c r="L11" s="24"/>
    </row>
    <row r="12" spans="1:12" ht="15">
      <c r="A12" s="23">
        <v>2</v>
      </c>
      <c r="B12" s="51" t="str">
        <f>'З-ИВТ-11'!B4</f>
        <v>Данилов Иннокентий Федорович</v>
      </c>
      <c r="C12" s="51"/>
      <c r="D12" s="51"/>
      <c r="E12" s="51"/>
      <c r="F12" s="24"/>
      <c r="G12" s="26">
        <f>'З-ИВТ-11'!O4</f>
        <v>68</v>
      </c>
      <c r="H12" s="23">
        <f>'З-ИВТ-11'!P4</f>
        <v>20</v>
      </c>
      <c r="I12" s="43">
        <f>'З-ИВТ-11'!Q4</f>
        <v>88</v>
      </c>
      <c r="J12" s="46" t="str">
        <f>'З-ИВТ-11'!R4</f>
        <v>отлично</v>
      </c>
      <c r="K12" s="47" t="str">
        <f aca="true" t="shared" si="0" ref="K12:K20">IF(J12="удовл.","E",IF(J12="хорошо","D",IF(J12="очень хорошо","С",IF(J12="отлично","B",IF(J12="сдача"," "," ")))))</f>
        <v>B</v>
      </c>
      <c r="L12" s="24"/>
    </row>
    <row r="13" spans="1:12" ht="15">
      <c r="A13" s="23">
        <v>3</v>
      </c>
      <c r="B13" s="51" t="str">
        <f>'З-ИВТ-11'!B5</f>
        <v>Ефремов Алексей Владимирович</v>
      </c>
      <c r="C13" s="51"/>
      <c r="D13" s="51"/>
      <c r="E13" s="51"/>
      <c r="F13" s="24"/>
      <c r="G13" s="26">
        <f>'З-ИВТ-11'!O5</f>
        <v>62</v>
      </c>
      <c r="H13" s="23">
        <f>'З-ИВТ-11'!P5</f>
        <v>15</v>
      </c>
      <c r="I13" s="43">
        <f>'З-ИВТ-11'!Q5</f>
        <v>77</v>
      </c>
      <c r="J13" s="46" t="str">
        <f>'З-ИВТ-11'!R5</f>
        <v>хорошо</v>
      </c>
      <c r="K13" s="47" t="str">
        <f t="shared" si="0"/>
        <v>D</v>
      </c>
      <c r="L13" s="24"/>
    </row>
    <row r="14" spans="1:12" ht="15">
      <c r="A14" s="23">
        <v>4</v>
      </c>
      <c r="B14" s="51" t="str">
        <f>'З-ИВТ-11'!B6</f>
        <v>Николаева Валентина Леонидовна</v>
      </c>
      <c r="C14" s="51"/>
      <c r="D14" s="51"/>
      <c r="E14" s="51"/>
      <c r="F14" s="24"/>
      <c r="G14" s="26">
        <f>'З-ИВТ-11'!O6</f>
        <v>25</v>
      </c>
      <c r="H14" s="23">
        <f>'З-ИВТ-11'!P6</f>
        <v>0</v>
      </c>
      <c r="I14" s="43">
        <f>'З-ИВТ-11'!Q6</f>
        <v>25</v>
      </c>
      <c r="J14" s="46" t="str">
        <f>'З-ИВТ-11'!R6</f>
        <v>неявка</v>
      </c>
      <c r="K14" s="47" t="str">
        <f t="shared" si="0"/>
        <v> </v>
      </c>
      <c r="L14" s="24"/>
    </row>
    <row r="15" spans="1:12" ht="15">
      <c r="A15" s="23">
        <v>5</v>
      </c>
      <c r="B15" s="51" t="str">
        <f>'З-ИВТ-11'!B7</f>
        <v>Осипов Сулус Александрович</v>
      </c>
      <c r="C15" s="51"/>
      <c r="D15" s="51"/>
      <c r="E15" s="51"/>
      <c r="F15" s="24"/>
      <c r="G15" s="26">
        <f>'З-ИВТ-11'!O7</f>
        <v>55</v>
      </c>
      <c r="H15" s="23">
        <f>'З-ИВТ-11'!P7</f>
        <v>15</v>
      </c>
      <c r="I15" s="43">
        <f>'З-ИВТ-11'!Q7</f>
        <v>70</v>
      </c>
      <c r="J15" s="46" t="str">
        <f>'З-ИВТ-11'!R7</f>
        <v>хорошо</v>
      </c>
      <c r="K15" s="47" t="str">
        <f t="shared" si="0"/>
        <v>D</v>
      </c>
      <c r="L15" s="24"/>
    </row>
    <row r="16" spans="1:12" ht="15">
      <c r="A16" s="23">
        <v>6</v>
      </c>
      <c r="B16" s="51" t="str">
        <f>'З-ИВТ-11'!B8</f>
        <v>Осипова Арина Сергеевна</v>
      </c>
      <c r="C16" s="51"/>
      <c r="D16" s="51"/>
      <c r="E16" s="51"/>
      <c r="F16" s="24"/>
      <c r="G16" s="26">
        <f>'З-ИВТ-11'!O8</f>
        <v>55</v>
      </c>
      <c r="H16" s="23">
        <f>'З-ИВТ-11'!P8</f>
        <v>15</v>
      </c>
      <c r="I16" s="43">
        <f>'З-ИВТ-11'!Q8</f>
        <v>70</v>
      </c>
      <c r="J16" s="46" t="str">
        <f>'З-ИВТ-11'!R8</f>
        <v>хорошо</v>
      </c>
      <c r="K16" s="47" t="str">
        <f t="shared" si="0"/>
        <v>D</v>
      </c>
      <c r="L16" s="24"/>
    </row>
    <row r="17" spans="1:12" ht="15">
      <c r="A17" s="23">
        <v>7</v>
      </c>
      <c r="B17" s="51" t="str">
        <f>'З-ИВТ-11'!B9</f>
        <v>Петров Юрий Анатольевич</v>
      </c>
      <c r="C17" s="51"/>
      <c r="D17" s="51"/>
      <c r="E17" s="51"/>
      <c r="F17" s="24"/>
      <c r="G17" s="26">
        <f>'З-ИВТ-11'!O9</f>
        <v>59</v>
      </c>
      <c r="H17" s="23">
        <f>'З-ИВТ-11'!P9</f>
        <v>15</v>
      </c>
      <c r="I17" s="43">
        <f>'З-ИВТ-11'!Q9</f>
        <v>74</v>
      </c>
      <c r="J17" s="46" t="str">
        <f>'З-ИВТ-11'!R9</f>
        <v>хорошо</v>
      </c>
      <c r="K17" s="47" t="str">
        <f t="shared" si="0"/>
        <v>D</v>
      </c>
      <c r="L17" s="24"/>
    </row>
    <row r="18" spans="1:12" ht="15">
      <c r="A18" s="23">
        <v>8</v>
      </c>
      <c r="B18" s="51" t="str">
        <f>'З-ИВТ-11'!B10</f>
        <v>Попов Денис Андреевич</v>
      </c>
      <c r="C18" s="51"/>
      <c r="D18" s="51"/>
      <c r="E18" s="51"/>
      <c r="F18" s="24"/>
      <c r="G18" s="26">
        <f>'З-ИВТ-11'!O10</f>
        <v>0</v>
      </c>
      <c r="H18" s="23">
        <f>'З-ИВТ-11'!P10</f>
        <v>0</v>
      </c>
      <c r="I18" s="43">
        <f>'З-ИВТ-11'!Q10</f>
        <v>0</v>
      </c>
      <c r="J18" s="46" t="str">
        <f>'З-ИВТ-11'!R10</f>
        <v>неявка</v>
      </c>
      <c r="K18" s="47" t="str">
        <f t="shared" si="0"/>
        <v> </v>
      </c>
      <c r="L18" s="24"/>
    </row>
    <row r="19" spans="1:12" ht="15">
      <c r="A19" s="23">
        <v>9</v>
      </c>
      <c r="B19" s="51" t="str">
        <f>'З-ИВТ-11'!B11</f>
        <v>Симонов Сергей Андреевич</v>
      </c>
      <c r="C19" s="51"/>
      <c r="D19" s="51"/>
      <c r="E19" s="51"/>
      <c r="F19" s="24"/>
      <c r="G19" s="26">
        <f>'З-ИВТ-11'!O11</f>
        <v>67</v>
      </c>
      <c r="H19" s="23">
        <f>'З-ИВТ-11'!P11</f>
        <v>20</v>
      </c>
      <c r="I19" s="43">
        <f>'З-ИВТ-11'!Q11</f>
        <v>87</v>
      </c>
      <c r="J19" s="46" t="str">
        <f>'З-ИВТ-11'!R11</f>
        <v>отлично</v>
      </c>
      <c r="K19" s="47" t="str">
        <f t="shared" si="0"/>
        <v>B</v>
      </c>
      <c r="L19" s="24"/>
    </row>
    <row r="20" spans="1:12" ht="15">
      <c r="A20" s="23">
        <v>10</v>
      </c>
      <c r="B20" s="51" t="str">
        <f>'З-ИВТ-11'!B12</f>
        <v>Томский Вячеслав Вячеславович</v>
      </c>
      <c r="C20" s="51"/>
      <c r="D20" s="51"/>
      <c r="E20" s="51"/>
      <c r="F20" s="24"/>
      <c r="G20" s="26">
        <f>'З-ИВТ-11'!O12</f>
        <v>0</v>
      </c>
      <c r="H20" s="23">
        <f>'З-ИВТ-11'!P12</f>
        <v>0</v>
      </c>
      <c r="I20" s="43">
        <f>'З-ИВТ-11'!Q12</f>
        <v>0</v>
      </c>
      <c r="J20" s="46" t="str">
        <f>'З-ИВТ-11'!R12</f>
        <v>неявка</v>
      </c>
      <c r="K20" s="47" t="str">
        <f t="shared" si="0"/>
        <v> </v>
      </c>
      <c r="L20" s="24"/>
    </row>
    <row r="21" spans="2:12" ht="15">
      <c r="B21" s="27"/>
      <c r="C21" s="27" t="s">
        <v>21</v>
      </c>
      <c r="D21" s="27"/>
      <c r="E21" s="28"/>
      <c r="F21" s="27"/>
      <c r="G21" s="65" t="s">
        <v>22</v>
      </c>
      <c r="H21" s="65"/>
      <c r="I21" s="65" t="s">
        <v>9</v>
      </c>
      <c r="J21" s="65"/>
      <c r="K21" s="65"/>
      <c r="L21" s="65"/>
    </row>
    <row r="22" spans="2:12" ht="15">
      <c r="B22" s="27"/>
      <c r="C22" s="27" t="s">
        <v>23</v>
      </c>
      <c r="D22" s="27"/>
      <c r="E22" s="29"/>
      <c r="F22" s="27"/>
      <c r="G22" s="65" t="s">
        <v>24</v>
      </c>
      <c r="H22" s="66"/>
      <c r="I22" s="47" t="s">
        <v>63</v>
      </c>
      <c r="J22" s="51" t="s">
        <v>69</v>
      </c>
      <c r="K22" s="51"/>
      <c r="L22" s="51"/>
    </row>
    <row r="23" spans="2:12" ht="15">
      <c r="B23" s="27"/>
      <c r="C23" s="27" t="s">
        <v>25</v>
      </c>
      <c r="D23" s="27"/>
      <c r="E23" s="29"/>
      <c r="F23" s="27"/>
      <c r="G23" s="65" t="s">
        <v>26</v>
      </c>
      <c r="H23" s="66"/>
      <c r="I23" s="47" t="s">
        <v>64</v>
      </c>
      <c r="J23" s="51" t="s">
        <v>70</v>
      </c>
      <c r="K23" s="51"/>
      <c r="L23" s="51"/>
    </row>
    <row r="24" spans="2:12" ht="15">
      <c r="B24" s="27"/>
      <c r="C24" s="27" t="s">
        <v>27</v>
      </c>
      <c r="D24" s="27"/>
      <c r="E24" s="29"/>
      <c r="F24" s="27"/>
      <c r="G24" s="65" t="s">
        <v>28</v>
      </c>
      <c r="H24" s="66"/>
      <c r="I24" s="47" t="s">
        <v>65</v>
      </c>
      <c r="J24" s="51" t="s">
        <v>71</v>
      </c>
      <c r="K24" s="51"/>
      <c r="L24" s="51"/>
    </row>
    <row r="25" spans="2:12" ht="15">
      <c r="B25" s="27"/>
      <c r="C25" s="27" t="s">
        <v>29</v>
      </c>
      <c r="D25" s="27"/>
      <c r="E25" s="29"/>
      <c r="F25" s="27"/>
      <c r="G25" s="65" t="s">
        <v>30</v>
      </c>
      <c r="H25" s="66"/>
      <c r="I25" s="47" t="s">
        <v>66</v>
      </c>
      <c r="J25" s="51" t="s">
        <v>72</v>
      </c>
      <c r="K25" s="51"/>
      <c r="L25" s="51"/>
    </row>
    <row r="26" spans="2:12" ht="15">
      <c r="B26" s="27"/>
      <c r="C26" s="27" t="s">
        <v>31</v>
      </c>
      <c r="D26" s="27"/>
      <c r="E26" s="29"/>
      <c r="F26" s="27"/>
      <c r="G26" s="65" t="s">
        <v>32</v>
      </c>
      <c r="H26" s="66"/>
      <c r="I26" s="47" t="s">
        <v>67</v>
      </c>
      <c r="J26" s="51" t="s">
        <v>73</v>
      </c>
      <c r="K26" s="51"/>
      <c r="L26" s="51"/>
    </row>
    <row r="27" spans="2:12" ht="15">
      <c r="B27" s="27"/>
      <c r="C27" s="27" t="s">
        <v>33</v>
      </c>
      <c r="D27" s="27"/>
      <c r="E27" s="29"/>
      <c r="F27" s="27"/>
      <c r="G27" s="65" t="s">
        <v>34</v>
      </c>
      <c r="H27" s="66"/>
      <c r="I27" s="47" t="s">
        <v>68</v>
      </c>
      <c r="J27" s="51" t="s">
        <v>74</v>
      </c>
      <c r="K27" s="51"/>
      <c r="L27" s="51"/>
    </row>
    <row r="28" spans="2:12" ht="15">
      <c r="B28" s="27"/>
      <c r="C28" s="27" t="s">
        <v>35</v>
      </c>
      <c r="D28" s="27"/>
      <c r="E28" s="29"/>
      <c r="F28" s="27"/>
      <c r="G28" s="65" t="s">
        <v>36</v>
      </c>
      <c r="H28" s="66"/>
      <c r="I28" s="47" t="s">
        <v>68</v>
      </c>
      <c r="J28" s="51" t="s">
        <v>75</v>
      </c>
      <c r="K28" s="51"/>
      <c r="L28" s="51"/>
    </row>
    <row r="29" spans="2:12" ht="15">
      <c r="B29" s="27"/>
      <c r="C29" s="27"/>
      <c r="D29" s="27"/>
      <c r="E29" s="27"/>
      <c r="F29" s="27" t="s">
        <v>37</v>
      </c>
      <c r="G29" s="28"/>
      <c r="H29" s="28"/>
      <c r="I29" s="30" t="s">
        <v>38</v>
      </c>
      <c r="J29" s="31" t="s">
        <v>38</v>
      </c>
      <c r="K29" s="27"/>
      <c r="L29" s="27"/>
    </row>
    <row r="30" spans="2:12" ht="15">
      <c r="B30" s="27"/>
      <c r="C30" s="27"/>
      <c r="D30" s="27"/>
      <c r="E30" s="27"/>
      <c r="F30" s="27"/>
      <c r="G30" s="40" t="s">
        <v>39</v>
      </c>
      <c r="I30" s="27"/>
      <c r="J30" s="27"/>
      <c r="K30" s="27"/>
      <c r="L30" s="27"/>
    </row>
    <row r="31" spans="10:11" ht="15">
      <c r="J31" s="41"/>
      <c r="K31" s="41"/>
    </row>
  </sheetData>
  <sheetProtection/>
  <mergeCells count="38">
    <mergeCell ref="G23:H23"/>
    <mergeCell ref="G24:H24"/>
    <mergeCell ref="G25:H25"/>
    <mergeCell ref="G26:H26"/>
    <mergeCell ref="G27:H27"/>
    <mergeCell ref="G28:H28"/>
    <mergeCell ref="G21:H21"/>
    <mergeCell ref="I21:L21"/>
    <mergeCell ref="G22:H22"/>
    <mergeCell ref="B17:E17"/>
    <mergeCell ref="B18:E18"/>
    <mergeCell ref="B19:E19"/>
    <mergeCell ref="B20:E20"/>
    <mergeCell ref="B2:L2"/>
    <mergeCell ref="B1:L1"/>
    <mergeCell ref="A9:A10"/>
    <mergeCell ref="B11:E11"/>
    <mergeCell ref="B16:E16"/>
    <mergeCell ref="K9:K10"/>
    <mergeCell ref="L9:L10"/>
    <mergeCell ref="B9:E10"/>
    <mergeCell ref="B12:E12"/>
    <mergeCell ref="J28:L28"/>
    <mergeCell ref="J9:J10"/>
    <mergeCell ref="B13:E13"/>
    <mergeCell ref="B14:E14"/>
    <mergeCell ref="H3:I3"/>
    <mergeCell ref="F9:F10"/>
    <mergeCell ref="H9:H10"/>
    <mergeCell ref="G9:G10"/>
    <mergeCell ref="I9:I10"/>
    <mergeCell ref="B15:E15"/>
    <mergeCell ref="J22:L22"/>
    <mergeCell ref="J23:L23"/>
    <mergeCell ref="J24:L24"/>
    <mergeCell ref="J25:L25"/>
    <mergeCell ref="J26:L26"/>
    <mergeCell ref="J27:L27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Корнилов ЮВ</dc:creator>
  <cp:keywords/>
  <dc:description/>
  <cp:lastModifiedBy>Корнилов Ю.В.</cp:lastModifiedBy>
  <cp:lastPrinted>2014-11-25T09:17:16Z</cp:lastPrinted>
  <dcterms:created xsi:type="dcterms:W3CDTF">2012-02-29T06:54:56Z</dcterms:created>
  <dcterms:modified xsi:type="dcterms:W3CDTF">2014-12-01T04:41:19Z</dcterms:modified>
  <cp:category/>
  <cp:version/>
  <cp:contentType/>
  <cp:contentStatus/>
</cp:coreProperties>
</file>